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Approved Target Deals" sheetId="2" state="visible" r:id="rId2"/>
    <sheet name="Filtered Out Proper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i val="1"/>
      <color rgb="0064748B"/>
      <sz val="11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0F172A"/>
      <sz val="13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1F5F9"/>
        <bgColor rgb="00F1F5F9"/>
      </patternFill>
    </fill>
    <fill>
      <patternFill patternType="solid">
        <fgColor rgb="00065F46"/>
        <bgColor rgb="00065F46"/>
      </patternFill>
    </fill>
    <fill>
      <patternFill patternType="solid">
        <fgColor rgb="00ECFDF5"/>
        <bgColor rgb="00ECFDF5"/>
      </patternFill>
    </fill>
    <fill>
      <patternFill patternType="solid">
        <fgColor rgb="00991B1B"/>
        <bgColor rgb="00991B1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3" fillId="4" borderId="0" pivotButton="0" quotePrefix="0" xfId="0"/>
    <xf numFmtId="0" fontId="6" fillId="5" borderId="1" pivotButton="0" quotePrefix="0" xfId="0"/>
    <xf numFmtId="0" fontId="3" fillId="4" borderId="0" applyAlignment="1" pivotButton="0" quotePrefix="0" xfId="0">
      <alignment horizontal="center" vertical="center" wrapText="1"/>
    </xf>
    <xf numFmtId="0" fontId="6" fillId="0" borderId="1" pivotButton="0" quotePrefix="0" xfId="0"/>
    <xf numFmtId="164" fontId="6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10" fontId="4" fillId="0" borderId="1" pivotButton="0" quotePrefix="0" xfId="0"/>
    <xf numFmtId="10" fontId="6" fillId="0" borderId="1" pivotButton="0" quotePrefix="0" xfId="0"/>
    <xf numFmtId="0" fontId="4" fillId="5" borderId="1" pivotButton="0" quotePrefix="0" xfId="0"/>
    <xf numFmtId="164" fontId="6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10" fontId="4" fillId="5" borderId="1" pivotButton="0" quotePrefix="0" xfId="0"/>
    <xf numFmtId="10" fontId="6" fillId="5" borderId="1" pivotButton="0" quotePrefix="0" xfId="0"/>
    <xf numFmtId="0" fontId="3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86" customWidth="1" min="1" max="1"/>
    <col width="28" customWidth="1" min="2" max="2"/>
    <col width="65" customWidth="1" min="3" max="3"/>
  </cols>
  <sheetData>
    <row r="1">
      <c r="A1" s="1" t="inlineStr">
        <is>
          <t>SINGAPORE INVESTMENT PROPERTY SEARCH — COMMAND DASHBOARD</t>
        </is>
      </c>
    </row>
    <row r="2">
      <c r="A2" s="2" t="inlineStr">
        <is>
          <t>Mandate: Max S$1M | Rent &gt; S$3.25k | Yield &gt; 3.5% | Buyer: Adeline Woo (SC 0% ABSD)</t>
        </is>
      </c>
    </row>
    <row r="3"/>
    <row r="4">
      <c r="A4" s="3" t="inlineStr">
        <is>
          <t>Mandate Parameter</t>
        </is>
      </c>
      <c r="B4" s="3" t="inlineStr">
        <is>
          <t>Configuration Value</t>
        </is>
      </c>
      <c r="C4" s="3" t="inlineStr">
        <is>
          <t>Operational Impact / Notes</t>
        </is>
      </c>
    </row>
    <row r="5">
      <c r="A5" s="4" t="inlineStr">
        <is>
          <t>Buyer Entity</t>
        </is>
      </c>
      <c r="B5" s="4" t="inlineStr">
        <is>
          <t>Adeline Woo</t>
        </is>
      </c>
      <c r="C5" s="4" t="inlineStr">
        <is>
          <t>Singapore Citizen, 0% ABSD for 1st Residential Property</t>
        </is>
      </c>
    </row>
    <row r="6">
      <c r="A6" s="5" t="inlineStr">
        <is>
          <t>Buyer Gross Salary</t>
        </is>
      </c>
      <c r="B6" s="5" t="inlineStr">
        <is>
          <t>$6,000 / month</t>
        </is>
      </c>
      <c r="C6" s="5" t="inlineStr">
        <is>
          <t>Generates +$1,380/mo mandatory monthly CPF OA Inflow (23%)</t>
        </is>
      </c>
    </row>
    <row r="7">
      <c r="A7" s="4" t="inlineStr">
        <is>
          <t>Maximum Purchase Budget</t>
        </is>
      </c>
      <c r="B7" s="4" t="inlineStr">
        <is>
          <t>$1,000,000</t>
        </is>
      </c>
      <c r="C7" s="4" t="inlineStr">
        <is>
          <t>Strict Cap — Excludes properties &gt; $1M</t>
        </is>
      </c>
    </row>
    <row r="8">
      <c r="A8" s="5" t="inlineStr">
        <is>
          <t>Minimum Monthly Rent</t>
        </is>
      </c>
      <c r="B8" s="5" t="inlineStr">
        <is>
          <t>&gt; $3,250 / month</t>
        </is>
      </c>
      <c r="C8" s="5" t="inlineStr">
        <is>
          <t>Guarantees strong cash inflow</t>
        </is>
      </c>
    </row>
    <row r="9">
      <c r="A9" s="4" t="inlineStr">
        <is>
          <t>Minimum Rental Yield</t>
        </is>
      </c>
      <c r="B9" s="4" t="inlineStr">
        <is>
          <t>&gt; 3.5% Net &amp; Gross</t>
        </is>
      </c>
      <c r="C9" s="4" t="inlineStr">
        <is>
          <t>Ensures high capital efficiency &amp; return</t>
        </is>
      </c>
    </row>
    <row r="10">
      <c r="A10" s="5" t="inlineStr">
        <is>
          <t>Maximum Bank Loan</t>
        </is>
      </c>
      <c r="B10" s="5" t="inlineStr">
        <is>
          <t>75% LTV ($750,000 max)</t>
        </is>
      </c>
      <c r="C10" s="5" t="inlineStr">
        <is>
          <t>30-Year Bank Mortgage @ ~3.0% interest</t>
        </is>
      </c>
    </row>
    <row r="11">
      <c r="A11" s="4" t="inlineStr">
        <is>
          <t>Minimum Cash Outlay</t>
        </is>
      </c>
      <c r="B11" s="4" t="inlineStr">
        <is>
          <t>5% ($38.9k - $49.5k)</t>
        </is>
      </c>
      <c r="C11" s="4" t="inlineStr">
        <is>
          <t>Mandatory minimum cash downpayment by MAS</t>
        </is>
      </c>
    </row>
    <row r="12">
      <c r="A12" s="5" t="inlineStr">
        <is>
          <t>CPF OA Downpayment + BSD</t>
        </is>
      </c>
      <c r="B12" s="5" t="inlineStr">
        <is>
          <t>20% + Tiered BSD</t>
        </is>
      </c>
      <c r="C12" s="5" t="inlineStr">
        <is>
          <t>$173.5k - $224.6k paid 100% via CPF OA (0% ABSD)</t>
        </is>
      </c>
    </row>
    <row r="13">
      <c r="A13" s="4" t="inlineStr">
        <is>
          <t>Mortgage Servicing</t>
        </is>
      </c>
      <c r="B13" s="4" t="inlineStr">
        <is>
          <t>100% via CPF OA</t>
        </is>
      </c>
      <c r="C13" s="4" t="inlineStr">
        <is>
          <t>Services ~$2.8k - $3.1k/mo mortgage via CPF OA</t>
        </is>
      </c>
    </row>
    <row r="14">
      <c r="A14" s="5" t="inlineStr">
        <is>
          <t>Net Monthly Cash Flow</t>
        </is>
      </c>
      <c r="B14" s="5" t="inlineStr">
        <is>
          <t>+$2,940 - +$3,430 / month</t>
        </is>
      </c>
      <c r="C14" s="5" t="inlineStr">
        <is>
          <t>100% of rental income collected in LIQUID CASH</t>
        </is>
      </c>
    </row>
    <row r="15">
      <c r="A15" s="4" t="inlineStr">
        <is>
          <t>Viewing Ops &amp; Cadence</t>
        </is>
      </c>
      <c r="B15" s="4" t="inlineStr">
        <is>
          <t>12:00 PM &amp; 6:00 PM Daily</t>
        </is>
      </c>
      <c r="C15" s="4" t="inlineStr">
        <is>
          <t>Direct outreach, dual calendar sync (Keson + adewoo@gmail.com)</t>
        </is>
      </c>
    </row>
    <row r="16"/>
    <row r="17"/>
    <row r="18">
      <c r="A18" s="6" t="inlineStr">
        <is>
          <t>Portfolio Sourcing Summary</t>
        </is>
      </c>
    </row>
    <row r="19">
      <c r="A19" s="7" t="inlineStr">
        <is>
          <t>Metric</t>
        </is>
      </c>
      <c r="B19" s="7" t="inlineStr">
        <is>
          <t>Value</t>
        </is>
      </c>
    </row>
    <row r="20">
      <c r="A20" s="4" t="inlineStr">
        <is>
          <t>Total Properties Scraped &amp; Audited</t>
        </is>
      </c>
      <c r="B20" s="4" t="n">
        <v>17</v>
      </c>
    </row>
    <row r="21">
      <c r="A21" s="8" t="inlineStr">
        <is>
          <t>Approved Mandate Candidates</t>
        </is>
      </c>
      <c r="B21" s="8" t="n">
        <v>14</v>
      </c>
    </row>
    <row r="22">
      <c r="A22" s="4" t="inlineStr">
        <is>
          <t>Filtered Out / Rejected Properties</t>
        </is>
      </c>
      <c r="B22" s="4" t="n">
        <v>3</v>
      </c>
    </row>
    <row r="23">
      <c r="A23" s="8" t="inlineStr">
        <is>
          <t>Average Purchase Price (Approved)</t>
        </is>
      </c>
      <c r="B23" s="8" t="inlineStr">
        <is>
          <t>$928,500</t>
        </is>
      </c>
    </row>
    <row r="24">
      <c r="A24" s="8" t="inlineStr">
        <is>
          <t>Average Monthly Rent (Approved)</t>
        </is>
      </c>
      <c r="B24" s="8" t="inlineStr">
        <is>
          <t>$3,529</t>
        </is>
      </c>
    </row>
    <row r="25">
      <c r="A25" s="8" t="inlineStr">
        <is>
          <t>Average Net Rental Yield (Approved)</t>
        </is>
      </c>
      <c r="B25" s="8" t="inlineStr">
        <is>
          <t>4.26%</t>
        </is>
      </c>
    </row>
    <row r="26">
      <c r="A26" s="4" t="inlineStr">
        <is>
          <t>Average Upfront Cash (5%)</t>
        </is>
      </c>
      <c r="B26" s="4" t="inlineStr">
        <is>
          <t>$46,425</t>
        </is>
      </c>
    </row>
    <row r="27">
      <c r="A27" s="4" t="inlineStr">
        <is>
          <t>Average CPF OA Outlay + BSD</t>
        </is>
      </c>
      <c r="B27" s="4" t="inlineStr">
        <is>
          <t>$207,850</t>
        </is>
      </c>
    </row>
    <row r="28">
      <c r="A28" s="4" t="inlineStr">
        <is>
          <t>Average Net Cash Flow in Hand</t>
        </is>
      </c>
      <c r="B28" s="4" t="inlineStr">
        <is>
          <t>+$3,165 / month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8"/>
  <sheetViews>
    <sheetView showGridLines="1" workbookViewId="0">
      <selection activeCell="A1" sqref="A1"/>
    </sheetView>
  </sheetViews>
  <sheetFormatPr baseColWidth="8" defaultRowHeight="15" outlineLevelCol="0"/>
  <cols>
    <col width="102" customWidth="1" min="1" max="1"/>
    <col width="34" customWidth="1" min="2" max="2"/>
    <col width="14" customWidth="1" min="3" max="3"/>
    <col width="12" customWidth="1" min="4" max="4"/>
    <col width="16" customWidth="1" min="5" max="5"/>
    <col width="19" customWidth="1" min="6" max="6"/>
    <col width="17" customWidth="1" min="7" max="7"/>
    <col width="15" customWidth="1" min="8" max="8"/>
    <col width="23" customWidth="1" min="9" max="9"/>
    <col width="16" customWidth="1" min="10" max="10"/>
    <col width="16" customWidth="1" min="11" max="11"/>
    <col width="20" customWidth="1" min="12" max="12"/>
    <col width="18" customWidth="1" min="13" max="13"/>
    <col width="17" customWidth="1" min="14" max="14"/>
    <col width="18" customWidth="1" min="15" max="15"/>
    <col width="31" customWidth="1" min="16" max="16"/>
    <col width="30" customWidth="1" min="17" max="17"/>
    <col width="36" customWidth="1" min="18" max="18"/>
    <col width="98" customWidth="1" min="19" max="19"/>
    <col width="26" customWidth="1" min="20" max="20"/>
    <col width="16" customWidth="1" min="21" max="21"/>
    <col width="107" customWidth="1" min="22" max="22"/>
    <col width="107" customWidth="1" min="23" max="23"/>
    <col width="102" customWidth="1" min="24" max="24"/>
  </cols>
  <sheetData>
    <row r="1">
      <c r="A1" s="1" t="inlineStr">
        <is>
          <t>APPROVED INVESTMENT TARGET DEALS (IN MANDATE)</t>
        </is>
      </c>
    </row>
    <row r="2">
      <c r="A2" s="2" t="inlineStr">
        <is>
          <t>Strictly Price &lt;= S$1,000,000 | Rent &gt; S$3,250/mo | Net Yield &gt; 3.5% | Buyer: Adeline Woo (0% ABSD)</t>
        </is>
      </c>
    </row>
    <row r="3"/>
    <row r="4" ht="28" customHeight="1">
      <c r="A4" s="9" t="inlineStr">
        <is>
          <t>Property Name</t>
        </is>
      </c>
      <c r="B4" s="9" t="inlineStr">
        <is>
          <t>District</t>
        </is>
      </c>
      <c r="C4" s="9" t="inlineStr">
        <is>
          <t>Size (sqft)</t>
        </is>
      </c>
      <c r="D4" s="9" t="inlineStr">
        <is>
          <t>Price ($)</t>
        </is>
      </c>
      <c r="E4" s="9" t="inlineStr">
        <is>
          <t>Price PSF ($)</t>
        </is>
      </c>
      <c r="F4" s="9" t="inlineStr">
        <is>
          <t>Monthly Rent ($)</t>
        </is>
      </c>
      <c r="G4" s="9" t="inlineStr">
        <is>
          <t>Rental PSF ($)</t>
        </is>
      </c>
      <c r="H4" s="9" t="inlineStr">
        <is>
          <t>Est MCST ($)</t>
        </is>
      </c>
      <c r="I4" s="9" t="inlineStr">
        <is>
          <t>Net Monthly Rent ($)</t>
        </is>
      </c>
      <c r="J4" s="9" t="inlineStr">
        <is>
          <t>Gross Yield</t>
        </is>
      </c>
      <c r="K4" s="9" t="inlineStr">
        <is>
          <t>Net Yield</t>
        </is>
      </c>
      <c r="L4" s="9" t="inlineStr">
        <is>
          <t>75% Bank Loan ($)</t>
        </is>
      </c>
      <c r="M4" s="9" t="inlineStr">
        <is>
          <t>5% Min Cash ($)</t>
        </is>
      </c>
      <c r="N4" s="9" t="inlineStr">
        <is>
          <t>20% CPF OA ($)</t>
        </is>
      </c>
      <c r="O4" s="9" t="inlineStr">
        <is>
          <t>BSD via CPF ($)</t>
        </is>
      </c>
      <c r="P4" s="9" t="inlineStr">
        <is>
          <t>Est Monthly CPF Mortgage ($)</t>
        </is>
      </c>
      <c r="Q4" s="9" t="inlineStr">
        <is>
          <t>Net Monthly Cash Profit ($)</t>
        </is>
      </c>
      <c r="R4" s="9" t="inlineStr">
        <is>
          <t>Tenancy Status</t>
        </is>
      </c>
      <c r="S4" s="9" t="inlineStr">
        <is>
          <t>URA Rental Velocity &amp; Demand Score</t>
        </is>
      </c>
      <c r="T4" s="9" t="inlineStr">
        <is>
          <t>Viewing Status</t>
        </is>
      </c>
      <c r="U4" s="9" t="inlineStr">
        <is>
          <t>Agent Name</t>
        </is>
      </c>
      <c r="V4" s="9" t="inlineStr">
        <is>
          <t>Listing / WhatsApp URL</t>
        </is>
      </c>
      <c r="W4" s="9" t="inlineStr">
        <is>
          <t>Comments &amp; Feedback</t>
        </is>
      </c>
    </row>
    <row r="5">
      <c r="A5" s="10" t="inlineStr">
        <is>
          <t>Skysuites @ Anson (365 sqft)</t>
        </is>
      </c>
      <c r="B5" s="4" t="inlineStr">
        <is>
          <t>D02 Tanjong Pagar / CBD</t>
        </is>
      </c>
      <c r="C5" s="4" t="n">
        <v>365</v>
      </c>
      <c r="D5" s="11" t="n">
        <v>897000</v>
      </c>
      <c r="E5" s="12">
        <f>D5/C5</f>
        <v/>
      </c>
      <c r="F5" s="11" t="n">
        <v>3663</v>
      </c>
      <c r="G5" s="13">
        <f>F5/C5</f>
        <v/>
      </c>
      <c r="H5" s="12" t="n">
        <v>310</v>
      </c>
      <c r="I5" s="11">
        <f>F5-H5</f>
        <v/>
      </c>
      <c r="J5" s="14">
        <f>(F5*12)/D5</f>
        <v/>
      </c>
      <c r="K5" s="15">
        <f>(I5*12)/D5</f>
        <v/>
      </c>
      <c r="L5" s="12">
        <f>D5*0.75</f>
        <v/>
      </c>
      <c r="M5" s="11">
        <f>D5*0.05</f>
        <v/>
      </c>
      <c r="N5" s="12">
        <f>D5*0.20</f>
        <v/>
      </c>
      <c r="O5" s="12" t="n">
        <v>21510</v>
      </c>
      <c r="P5" s="12" t="n">
        <v>2836</v>
      </c>
      <c r="Q5" s="11">
        <f>I5</f>
        <v/>
      </c>
      <c r="R5" s="4" t="inlineStr">
        <is>
          <t>Tenanted till May 2027</t>
        </is>
      </c>
      <c r="S5" s="4" t="inlineStr">
        <is>
          <t>Top CBD Liquidity (&lt; 10 days vacant) | 2 mins to Tanjong Pagar MRT &amp; Wallich St Offices</t>
        </is>
      </c>
      <c r="T5" s="4" t="inlineStr">
        <is>
          <t>Shortlisted / Viewed</t>
        </is>
      </c>
      <c r="U5" s="4" t="inlineStr">
        <is>
          <t>BQ Tey</t>
        </is>
      </c>
      <c r="V5" s="4" t="inlineStr">
        <is>
          <t>https://wa.me/6581349269</t>
        </is>
      </c>
      <c r="W5" s="4" t="inlineStr">
        <is>
          <t>https://www.propertyguru.com.sg/listing/for-sale-skysuites-anson-500219210</t>
        </is>
      </c>
      <c r="X5" s="4" t="inlineStr">
        <is>
          <t>High floor CBD unit, excellent tenant profile, $3.66k cash inflow easily covers $2.8k CPF mortgage.</t>
        </is>
      </c>
    </row>
    <row r="6">
      <c r="A6" s="8" t="inlineStr">
        <is>
          <t>Queens Peak (431 sqft)</t>
        </is>
      </c>
      <c r="B6" s="16" t="inlineStr">
        <is>
          <t>D03 Queenstown / Alexandra</t>
        </is>
      </c>
      <c r="C6" s="16" t="n">
        <v>431</v>
      </c>
      <c r="D6" s="17" t="n">
        <v>980000</v>
      </c>
      <c r="E6" s="18">
        <f>D6/C6</f>
        <v/>
      </c>
      <c r="F6" s="17" t="n">
        <v>3850</v>
      </c>
      <c r="G6" s="19">
        <f>F6/C6</f>
        <v/>
      </c>
      <c r="H6" s="18" t="n">
        <v>240</v>
      </c>
      <c r="I6" s="17">
        <f>F6-H6</f>
        <v/>
      </c>
      <c r="J6" s="20">
        <f>(F6*12)/D6</f>
        <v/>
      </c>
      <c r="K6" s="21">
        <f>(I6*12)/D6</f>
        <v/>
      </c>
      <c r="L6" s="18">
        <f>D6*0.75</f>
        <v/>
      </c>
      <c r="M6" s="17">
        <f>D6*0.05</f>
        <v/>
      </c>
      <c r="N6" s="18">
        <f>D6*0.20</f>
        <v/>
      </c>
      <c r="O6" s="18" t="n">
        <v>24000</v>
      </c>
      <c r="P6" s="18" t="n">
        <v>3099</v>
      </c>
      <c r="Q6" s="17">
        <f>I6</f>
        <v/>
      </c>
      <c r="R6" s="16" t="inlineStr">
        <is>
          <t>Corporate lease till 2028</t>
        </is>
      </c>
      <c r="S6" s="16" t="inlineStr">
        <is>
          <t>Top Corporate Demand (&lt; 10 days vacant) | Direct Covered Walkway to Queenstown MRT</t>
        </is>
      </c>
      <c r="T6" s="16" t="inlineStr">
        <is>
          <t>Shortlisted / Scheduled</t>
        </is>
      </c>
      <c r="U6" s="16" t="inlineStr">
        <is>
          <t>Derrick Teo</t>
        </is>
      </c>
      <c r="V6" s="16" t="inlineStr">
        <is>
          <t>https://www.propertyguru.com.sg/listing/for-sale-queens-peak-500202573</t>
        </is>
      </c>
      <c r="W6" s="16" t="inlineStr">
        <is>
          <t>https://www.propertyguru.com.sg/listing/for-sale-queens-peak-500202573</t>
        </is>
      </c>
      <c r="X6" s="16" t="inlineStr">
        <is>
          <t>Direct MRT access to Queenstown MRT. Solid corporate lease paying $3,850 cash monthly.</t>
        </is>
      </c>
    </row>
    <row r="7">
      <c r="A7" s="10" t="inlineStr">
        <is>
          <t>Skysuites @ Anson (366 sqft)</t>
        </is>
      </c>
      <c r="B7" s="4" t="inlineStr">
        <is>
          <t>D02 Tanjong Pagar / CBD</t>
        </is>
      </c>
      <c r="C7" s="4" t="n">
        <v>366</v>
      </c>
      <c r="D7" s="11" t="n">
        <v>910000</v>
      </c>
      <c r="E7" s="12">
        <f>D7/C7</f>
        <v/>
      </c>
      <c r="F7" s="11" t="n">
        <v>3450</v>
      </c>
      <c r="G7" s="13">
        <f>F7/C7</f>
        <v/>
      </c>
      <c r="H7" s="12" t="n">
        <v>310</v>
      </c>
      <c r="I7" s="11">
        <f>F7-H7</f>
        <v/>
      </c>
      <c r="J7" s="14">
        <f>(F7*12)/D7</f>
        <v/>
      </c>
      <c r="K7" s="15">
        <f>(I7*12)/D7</f>
        <v/>
      </c>
      <c r="L7" s="12">
        <f>D7*0.75</f>
        <v/>
      </c>
      <c r="M7" s="11">
        <f>D7*0.05</f>
        <v/>
      </c>
      <c r="N7" s="12">
        <f>D7*0.20</f>
        <v/>
      </c>
      <c r="O7" s="12" t="n">
        <v>21900</v>
      </c>
      <c r="P7" s="12" t="n">
        <v>2877</v>
      </c>
      <c r="Q7" s="11">
        <f>I7</f>
        <v/>
      </c>
      <c r="R7" s="4" t="inlineStr">
        <is>
          <t>Tenanted till Jun 2027</t>
        </is>
      </c>
      <c r="S7" s="4" t="inlineStr">
        <is>
          <t>Top CBD Liquidity (&lt; 10 days vacant) | Tanjong Pagar CBD Core</t>
        </is>
      </c>
      <c r="T7" s="4" t="inlineStr">
        <is>
          <t>Viewed</t>
        </is>
      </c>
      <c r="U7" s="4" t="inlineStr">
        <is>
          <t>June Ling</t>
        </is>
      </c>
      <c r="V7" s="4" t="inlineStr">
        <is>
          <t>https://www.propertyguru.com.sg/listing/for-sale-skysuites-anson-500026468</t>
        </is>
      </c>
      <c r="W7" s="4" t="inlineStr">
        <is>
          <t>https://www.propertyguru.com.sg/listing/for-sale-skysuites-anson-500026468</t>
        </is>
      </c>
      <c r="X7" s="4" t="inlineStr">
        <is>
          <t>Mid-tier CBD unit. Tenanted till 2027.</t>
        </is>
      </c>
    </row>
    <row r="8">
      <c r="A8" s="8" t="inlineStr">
        <is>
          <t>Commonwealth Towers (441 sqft)</t>
        </is>
      </c>
      <c r="B8" s="16" t="inlineStr">
        <is>
          <t>D03 Queenstown / Alexandra</t>
        </is>
      </c>
      <c r="C8" s="16" t="n">
        <v>441</v>
      </c>
      <c r="D8" s="17" t="n">
        <v>968000</v>
      </c>
      <c r="E8" s="18">
        <f>D8/C8</f>
        <v/>
      </c>
      <c r="F8" s="17" t="n">
        <v>3550</v>
      </c>
      <c r="G8" s="19">
        <f>F8/C8</f>
        <v/>
      </c>
      <c r="H8" s="18" t="n">
        <v>250</v>
      </c>
      <c r="I8" s="17">
        <f>F8-H8</f>
        <v/>
      </c>
      <c r="J8" s="20">
        <f>(F8*12)/D8</f>
        <v/>
      </c>
      <c r="K8" s="21">
        <f>(I8*12)/D8</f>
        <v/>
      </c>
      <c r="L8" s="18">
        <f>D8*0.75</f>
        <v/>
      </c>
      <c r="M8" s="17">
        <f>D8*0.05</f>
        <v/>
      </c>
      <c r="N8" s="18">
        <f>D8*0.20</f>
        <v/>
      </c>
      <c r="O8" s="18" t="n">
        <v>23640</v>
      </c>
      <c r="P8" s="18" t="n">
        <v>3061</v>
      </c>
      <c r="Q8" s="17">
        <f>I8</f>
        <v/>
      </c>
      <c r="R8" s="16" t="inlineStr">
        <is>
          <t>Active tenancy</t>
        </is>
      </c>
      <c r="S8" s="16" t="inlineStr">
        <is>
          <t>Top Corporate Demand (&lt; 12 days vacant) | Next to Queenstown MRT</t>
        </is>
      </c>
      <c r="T8" s="16" t="inlineStr">
        <is>
          <t>Viewed</t>
        </is>
      </c>
      <c r="U8" s="16" t="inlineStr">
        <is>
          <t>Pang Chun Enn</t>
        </is>
      </c>
      <c r="V8" s="16" t="inlineStr">
        <is>
          <t>https://www.propertyguru.com.sg/listing/for-sale-commonwealth-towers-500053186</t>
        </is>
      </c>
      <c r="W8" s="16" t="inlineStr">
        <is>
          <t>https://www.propertyguru.com.sg/listing/for-sale-commonwealth-towers-500053186</t>
        </is>
      </c>
      <c r="X8" s="16" t="inlineStr">
        <is>
          <t>Right next to Queenstown MRT. Strong tenant demand.</t>
        </is>
      </c>
    </row>
    <row r="9">
      <c r="A9" s="10" t="inlineStr">
        <is>
          <t>Queens Peak (441 sqft)</t>
        </is>
      </c>
      <c r="B9" s="4" t="inlineStr">
        <is>
          <t>D03 Queenstown / Alexandra</t>
        </is>
      </c>
      <c r="C9" s="4" t="n">
        <v>441</v>
      </c>
      <c r="D9" s="11" t="n">
        <v>985000</v>
      </c>
      <c r="E9" s="12">
        <f>D9/C9</f>
        <v/>
      </c>
      <c r="F9" s="11" t="n">
        <v>3530</v>
      </c>
      <c r="G9" s="13">
        <f>F9/C9</f>
        <v/>
      </c>
      <c r="H9" s="12" t="n">
        <v>240</v>
      </c>
      <c r="I9" s="11">
        <f>F9-H9</f>
        <v/>
      </c>
      <c r="J9" s="14">
        <f>(F9*12)/D9</f>
        <v/>
      </c>
      <c r="K9" s="15">
        <f>(I9*12)/D9</f>
        <v/>
      </c>
      <c r="L9" s="12">
        <f>D9*0.75</f>
        <v/>
      </c>
      <c r="M9" s="11">
        <f>D9*0.05</f>
        <v/>
      </c>
      <c r="N9" s="12">
        <f>D9*0.20</f>
        <v/>
      </c>
      <c r="O9" s="12" t="n">
        <v>24150</v>
      </c>
      <c r="P9" s="12" t="n">
        <v>3115</v>
      </c>
      <c r="Q9" s="11">
        <f>I9</f>
        <v/>
      </c>
      <c r="R9" s="4" t="inlineStr">
        <is>
          <t>Tenanted till Jul 2028</t>
        </is>
      </c>
      <c r="S9" s="4" t="inlineStr">
        <is>
          <t>Top Corporate Demand (&lt; 10 days vacant) | Queenstown MRT</t>
        </is>
      </c>
      <c r="T9" s="4" t="inlineStr">
        <is>
          <t>Viewed</t>
        </is>
      </c>
      <c r="U9" s="4" t="inlineStr">
        <is>
          <t>Carrie Chin</t>
        </is>
      </c>
      <c r="V9" s="4" t="inlineStr">
        <is>
          <t>https://www.propertyguru.com.sg/listing/for-sale-queens-peak-500114483</t>
        </is>
      </c>
      <c r="W9" s="4" t="inlineStr">
        <is>
          <t>https://www.propertyguru.com.sg/listing/for-sale-queens-peak-500114483</t>
        </is>
      </c>
      <c r="X9" s="4" t="inlineStr">
        <is>
          <t>Long tenancy locked in till Jul 2028.</t>
        </is>
      </c>
    </row>
    <row r="10">
      <c r="A10" s="8" t="inlineStr">
        <is>
          <t>V on Shenton (441 sqft)</t>
        </is>
      </c>
      <c r="B10" s="16" t="inlineStr">
        <is>
          <t>D01 Tanjong Pagar / Marina</t>
        </is>
      </c>
      <c r="C10" s="16" t="n">
        <v>441</v>
      </c>
      <c r="D10" s="17" t="n">
        <v>988000</v>
      </c>
      <c r="E10" s="18">
        <f>D10/C10</f>
        <v/>
      </c>
      <c r="F10" s="17" t="n">
        <v>3650</v>
      </c>
      <c r="G10" s="19">
        <f>F10/C10</f>
        <v/>
      </c>
      <c r="H10" s="18" t="n">
        <v>360</v>
      </c>
      <c r="I10" s="17">
        <f>F10-H10</f>
        <v/>
      </c>
      <c r="J10" s="20">
        <f>(F10*12)/D10</f>
        <v/>
      </c>
      <c r="K10" s="21">
        <f>(I10*12)/D10</f>
        <v/>
      </c>
      <c r="L10" s="18">
        <f>D10*0.75</f>
        <v/>
      </c>
      <c r="M10" s="17">
        <f>D10*0.05</f>
        <v/>
      </c>
      <c r="N10" s="18">
        <f>D10*0.20</f>
        <v/>
      </c>
      <c r="O10" s="18" t="n">
        <v>24240</v>
      </c>
      <c r="P10" s="18" t="n">
        <v>3124</v>
      </c>
      <c r="Q10" s="17">
        <f>I10</f>
        <v/>
      </c>
      <c r="R10" s="16" t="inlineStr">
        <is>
          <t>Active tenancy</t>
        </is>
      </c>
      <c r="S10" s="16" t="inlineStr">
        <is>
          <t>Top Financial District Demand (&lt; 10 days vacant) | Shenton Way MRT Direct</t>
        </is>
      </c>
      <c r="T10" s="16" t="inlineStr">
        <is>
          <t>Viewed</t>
        </is>
      </c>
      <c r="U10" s="16" t="inlineStr">
        <is>
          <t>CY Tan</t>
        </is>
      </c>
      <c r="V10" s="16" t="inlineStr">
        <is>
          <t>https://www.propertyguru.com.sg/listing/for-sale-v-on-shenton-500142156</t>
        </is>
      </c>
      <c r="W10" s="16" t="inlineStr">
        <is>
          <t>https://www.propertyguru.com.sg/listing/for-sale-v-on-shenton-500142156</t>
        </is>
      </c>
      <c r="X10" s="16" t="inlineStr">
        <is>
          <t>Shenton Way MRT directly downstairs. Premium address.</t>
        </is>
      </c>
    </row>
    <row r="11">
      <c r="A11" s="10" t="inlineStr">
        <is>
          <t>Normanton Park (1-Bed, 484 sqft)</t>
        </is>
      </c>
      <c r="B11" s="4" t="inlineStr">
        <is>
          <t>D05 Kent Ridge / Buona Vista</t>
        </is>
      </c>
      <c r="C11" s="4" t="n">
        <v>484</v>
      </c>
      <c r="D11" s="11" t="n">
        <v>990000</v>
      </c>
      <c r="E11" s="12">
        <f>D11/C11</f>
        <v/>
      </c>
      <c r="F11" s="11" t="n">
        <v>3600</v>
      </c>
      <c r="G11" s="13">
        <f>F11/C11</f>
        <v/>
      </c>
      <c r="H11" s="12" t="n">
        <v>230</v>
      </c>
      <c r="I11" s="11">
        <f>F11-H11</f>
        <v/>
      </c>
      <c r="J11" s="14">
        <f>(F11*12)/D11</f>
        <v/>
      </c>
      <c r="K11" s="15">
        <f>(I11*12)/D11</f>
        <v/>
      </c>
      <c r="L11" s="12">
        <f>D11*0.75</f>
        <v/>
      </c>
      <c r="M11" s="11">
        <f>D11*0.05</f>
        <v/>
      </c>
      <c r="N11" s="12">
        <f>D11*0.20</f>
        <v/>
      </c>
      <c r="O11" s="12" t="n">
        <v>24300</v>
      </c>
      <c r="P11" s="12" t="n">
        <v>3130</v>
      </c>
      <c r="Q11" s="11">
        <f>I11</f>
        <v/>
      </c>
      <c r="R11" s="4" t="inlineStr">
        <is>
          <t>Tenanted / Science Park Demand</t>
        </is>
      </c>
      <c r="S11" s="4" t="inlineStr">
        <is>
          <t>Top Expat Demand (&lt; 14 days vacant) | Next to Science Park, NUH, NUS &amp; One-North</t>
        </is>
      </c>
      <c r="T11" s="4" t="inlineStr">
        <is>
          <t>Pending Scheduling</t>
        </is>
      </c>
      <c r="U11" s="4" t="inlineStr">
        <is>
          <t>Elena</t>
        </is>
      </c>
      <c r="V11" s="4" t="inlineStr">
        <is>
          <t>https://www.99.co/singapore/sale/property/normanton-park-condo-MWP48chysBmUBX3MecjkTF</t>
        </is>
      </c>
      <c r="W11" s="4" t="inlineStr">
        <is>
          <t>https://www.99.co/singapore/sale/property/normanton-park-condo-MWP48chysBmUBX3MecjkTF</t>
        </is>
      </c>
      <c r="X11" s="4" t="inlineStr">
        <is>
          <t>Prime mega-development near Science Park &amp; One-North tech hub. High tenant retention.</t>
        </is>
      </c>
    </row>
    <row r="12">
      <c r="A12" s="8" t="inlineStr">
        <is>
          <t>M5 (1-Bed, 441 sqft)</t>
        </is>
      </c>
      <c r="B12" s="16" t="inlineStr">
        <is>
          <t>D10 River Valley / Jervois</t>
        </is>
      </c>
      <c r="C12" s="16" t="n">
        <v>441</v>
      </c>
      <c r="D12" s="17" t="n">
        <v>900000</v>
      </c>
      <c r="E12" s="18">
        <f>D12/C12</f>
        <v/>
      </c>
      <c r="F12" s="17" t="n">
        <v>3500</v>
      </c>
      <c r="G12" s="19">
        <f>F12/C12</f>
        <v/>
      </c>
      <c r="H12" s="18" t="n">
        <v>280</v>
      </c>
      <c r="I12" s="17">
        <f>F12-H12</f>
        <v/>
      </c>
      <c r="J12" s="20">
        <f>(F12*12)/D12</f>
        <v/>
      </c>
      <c r="K12" s="21">
        <f>(I12*12)/D12</f>
        <v/>
      </c>
      <c r="L12" s="18">
        <f>D12*0.75</f>
        <v/>
      </c>
      <c r="M12" s="17">
        <f>D12*0.05</f>
        <v/>
      </c>
      <c r="N12" s="18">
        <f>D12*0.20</f>
        <v/>
      </c>
      <c r="O12" s="18" t="n">
        <v>21600</v>
      </c>
      <c r="P12" s="18" t="n">
        <v>2846</v>
      </c>
      <c r="Q12" s="17">
        <f>I12</f>
        <v/>
      </c>
      <c r="R12" s="16" t="inlineStr">
        <is>
          <t>Freehold / Active Tenancy</t>
        </is>
      </c>
      <c r="S12" s="16" t="inlineStr">
        <is>
          <t>High Demand (&lt; 18 days vacant) | Freehold D10 | 4 mins to Great World MRT &amp; Orchard Belt</t>
        </is>
      </c>
      <c r="T12" s="16" t="inlineStr">
        <is>
          <t>Pending Scheduling</t>
        </is>
      </c>
      <c r="U12" s="16" t="inlineStr">
        <is>
          <t>Eric</t>
        </is>
      </c>
      <c r="V12" s="16" t="inlineStr">
        <is>
          <t>https://www.99.co/singapore/sale/property/m5-condo-X56rkv92z98wz3rEFDezox</t>
        </is>
      </c>
      <c r="W12" s="16" t="inlineStr">
        <is>
          <t>https://www.99.co/singapore/sale/property/m5-condo-X56rkv92z98wz3rEFDezox</t>
        </is>
      </c>
      <c r="X12" s="16" t="inlineStr">
        <is>
          <t>Rare Freehold D10 unit under $1M near Great World MRT &amp; River Valley corridor.</t>
        </is>
      </c>
    </row>
    <row r="13">
      <c r="A13" s="10" t="inlineStr">
        <is>
          <t>Guillemard Suites (1-Bed, 420 sqft)</t>
        </is>
      </c>
      <c r="B13" s="4" t="inlineStr">
        <is>
          <t>D14 Mountbatten / Paya Lebar</t>
        </is>
      </c>
      <c r="C13" s="4" t="n">
        <v>420</v>
      </c>
      <c r="D13" s="11" t="n">
        <v>778000</v>
      </c>
      <c r="E13" s="12">
        <f>D13/C13</f>
        <v/>
      </c>
      <c r="F13" s="11" t="n">
        <v>3350</v>
      </c>
      <c r="G13" s="13">
        <f>F13/C13</f>
        <v/>
      </c>
      <c r="H13" s="12" t="n">
        <v>210</v>
      </c>
      <c r="I13" s="11">
        <f>F13-H13</f>
        <v/>
      </c>
      <c r="J13" s="14">
        <f>(F13*12)/D13</f>
        <v/>
      </c>
      <c r="K13" s="15">
        <f>(I13*12)/D13</f>
        <v/>
      </c>
      <c r="L13" s="12">
        <f>D13*0.75</f>
        <v/>
      </c>
      <c r="M13" s="11">
        <f>D13*0.05</f>
        <v/>
      </c>
      <c r="N13" s="12">
        <f>D13*0.20</f>
        <v/>
      </c>
      <c r="O13" s="12" t="n">
        <v>17940</v>
      </c>
      <c r="P13" s="12" t="n">
        <v>2460</v>
      </c>
      <c r="Q13" s="11">
        <f>I13</f>
        <v/>
      </c>
      <c r="R13" s="4" t="inlineStr">
        <is>
          <t>Freehold / High Yield</t>
        </is>
      </c>
      <c r="S13" s="4" t="inlineStr">
        <is>
          <t>High Demand (&lt; 15 days vacant) | Freehold | 4 mins to Aljunied/Mountbatten MRT &amp; Paya Lebar Hub</t>
        </is>
      </c>
      <c r="T13" s="4" t="inlineStr">
        <is>
          <t>Pending Scheduling</t>
        </is>
      </c>
      <c r="U13" s="4" t="inlineStr">
        <is>
          <t>Veralynn Tan</t>
        </is>
      </c>
      <c r="V13" s="4" t="inlineStr">
        <is>
          <t>https://www.99.co/singapore/sale/property/guillemard-suites-condo-AYVF7RsoBC8afxzChC2AKG</t>
        </is>
      </c>
      <c r="W13" s="4" t="inlineStr">
        <is>
          <t>https://www.99.co/singapore/sale/property/guillemard-suites-condo-AYVF7RsoBC8afxzChC2AKG</t>
        </is>
      </c>
      <c r="X13" s="4" t="inlineStr">
        <is>
          <t>Outstanding 5.17% gross yield / 4.84% net yield. Low quantum under $800k!</t>
        </is>
      </c>
    </row>
    <row r="14">
      <c r="A14" s="8" t="inlineStr">
        <is>
          <t>The Centren (2-Bed, 527 sqft)</t>
        </is>
      </c>
      <c r="B14" s="16" t="inlineStr">
        <is>
          <t>D14 Aljunied / Paya Lebar</t>
        </is>
      </c>
      <c r="C14" s="16" t="n">
        <v>527</v>
      </c>
      <c r="D14" s="17" t="n">
        <v>980000</v>
      </c>
      <c r="E14" s="18">
        <f>D14/C14</f>
        <v/>
      </c>
      <c r="F14" s="17" t="n">
        <v>3650</v>
      </c>
      <c r="G14" s="19">
        <f>F14/C14</f>
        <v/>
      </c>
      <c r="H14" s="18" t="n">
        <v>220</v>
      </c>
      <c r="I14" s="17">
        <f>F14-H14</f>
        <v/>
      </c>
      <c r="J14" s="20">
        <f>(F14*12)/D14</f>
        <v/>
      </c>
      <c r="K14" s="21">
        <f>(I14*12)/D14</f>
        <v/>
      </c>
      <c r="L14" s="18">
        <f>D14*0.75</f>
        <v/>
      </c>
      <c r="M14" s="17">
        <f>D14*0.05</f>
        <v/>
      </c>
      <c r="N14" s="18">
        <f>D14*0.20</f>
        <v/>
      </c>
      <c r="O14" s="18" t="n">
        <v>24000</v>
      </c>
      <c r="P14" s="18" t="n">
        <v>3099</v>
      </c>
      <c r="Q14" s="17">
        <f>I14</f>
        <v/>
      </c>
      <c r="R14" s="16" t="inlineStr">
        <is>
          <t>Freehold / 2-Bed Unit</t>
        </is>
      </c>
      <c r="S14" s="16" t="inlineStr">
        <is>
          <t>High Demand (&lt; 15 days vacant) | Freehold 2-Bed | 3 mins to Aljunied MRT &amp; City Fringe</t>
        </is>
      </c>
      <c r="T14" s="16" t="inlineStr">
        <is>
          <t>Pending Scheduling</t>
        </is>
      </c>
      <c r="U14" s="16" t="inlineStr">
        <is>
          <t>Irene Chua</t>
        </is>
      </c>
      <c r="V14" s="16" t="inlineStr">
        <is>
          <t>https://www.99.co/singapore/sale/property/the-centren-condo-cCh7qQLTWdsVwE5j5akXzq</t>
        </is>
      </c>
      <c r="W14" s="16" t="inlineStr">
        <is>
          <t>https://www.99.co/singapore/sale/property/the-centren-condo-cCh7qQLTWdsVwE5j5akXzq</t>
        </is>
      </c>
      <c r="X14" s="16" t="inlineStr">
        <is>
          <t>Rare 2-bedroom Freehold unit under $1M within 3 mins walk to Aljunied MRT.</t>
        </is>
      </c>
    </row>
    <row r="15">
      <c r="A15" s="10" t="inlineStr">
        <is>
          <t>The Foresta @ Mount Faber (1-Bed, 431 sqft)</t>
        </is>
      </c>
      <c r="B15" s="4" t="inlineStr">
        <is>
          <t>D04 Mount Faber / Telok Blangah</t>
        </is>
      </c>
      <c r="C15" s="4" t="n">
        <v>431</v>
      </c>
      <c r="D15" s="11" t="n">
        <v>908000</v>
      </c>
      <c r="E15" s="12">
        <f>D15/C15</f>
        <v/>
      </c>
      <c r="F15" s="11" t="n">
        <v>3450</v>
      </c>
      <c r="G15" s="13">
        <f>F15/C15</f>
        <v/>
      </c>
      <c r="H15" s="12" t="n">
        <v>260</v>
      </c>
      <c r="I15" s="11">
        <f>F15-H15</f>
        <v/>
      </c>
      <c r="J15" s="14">
        <f>(F15*12)/D15</f>
        <v/>
      </c>
      <c r="K15" s="15">
        <f>(I15*12)/D15</f>
        <v/>
      </c>
      <c r="L15" s="12">
        <f>D15*0.75</f>
        <v/>
      </c>
      <c r="M15" s="11">
        <f>D15*0.05</f>
        <v/>
      </c>
      <c r="N15" s="12">
        <f>D15*0.20</f>
        <v/>
      </c>
      <c r="O15" s="12" t="n">
        <v>21840</v>
      </c>
      <c r="P15" s="12" t="n">
        <v>2871</v>
      </c>
      <c r="Q15" s="11">
        <f>I15</f>
        <v/>
      </c>
      <c r="R15" s="4" t="inlineStr">
        <is>
          <t>Freehold / HarbourFront Proximity</t>
        </is>
      </c>
      <c r="S15" s="4" t="inlineStr">
        <is>
          <t>Solid Demand (&lt; 20 days vacant) | Freehold | Minutes to Mapletree Business City &amp; VivoCity</t>
        </is>
      </c>
      <c r="T15" s="4" t="inlineStr">
        <is>
          <t>Pending Scheduling</t>
        </is>
      </c>
      <c r="U15" s="4" t="inlineStr">
        <is>
          <t>Simon Neo</t>
        </is>
      </c>
      <c r="V15" s="4" t="inlineStr">
        <is>
          <t>https://www.99.co/singapore/sale/property/the-foresta-mount-faber-condo-oLykzsvPdgboZimSsw5yET</t>
        </is>
      </c>
      <c r="W15" s="4" t="inlineStr">
        <is>
          <t>https://www.99.co/singapore/sale/property/the-foresta-mount-faber-condo-oLykzsvPdgboZimSsw5yET</t>
        </is>
      </c>
      <c r="X15" s="4" t="inlineStr">
        <is>
          <t>Freehold condo next to Mount Faber park, minutes to Mapletree Business City &amp; VivoCity.</t>
        </is>
      </c>
    </row>
    <row r="16">
      <c r="A16" s="8" t="inlineStr">
        <is>
          <t>Whistler Grand (1-Bed, 441 sqft)</t>
        </is>
      </c>
      <c r="B16" s="16" t="inlineStr">
        <is>
          <t>D05 Clementi / West Coast</t>
        </is>
      </c>
      <c r="C16" s="16" t="n">
        <v>441</v>
      </c>
      <c r="D16" s="17" t="n">
        <v>835000</v>
      </c>
      <c r="E16" s="18">
        <f>D16/C16</f>
        <v/>
      </c>
      <c r="F16" s="17" t="n">
        <v>3350</v>
      </c>
      <c r="G16" s="19">
        <f>F16/C16</f>
        <v/>
      </c>
      <c r="H16" s="18" t="n">
        <v>220</v>
      </c>
      <c r="I16" s="17">
        <f>F16-H16</f>
        <v/>
      </c>
      <c r="J16" s="20">
        <f>(F16*12)/D16</f>
        <v/>
      </c>
      <c r="K16" s="21">
        <f>(I16*12)/D16</f>
        <v/>
      </c>
      <c r="L16" s="18">
        <f>D16*0.75</f>
        <v/>
      </c>
      <c r="M16" s="17">
        <f>D16*0.05</f>
        <v/>
      </c>
      <c r="N16" s="18">
        <f>D16*0.20</f>
        <v/>
      </c>
      <c r="O16" s="18" t="n">
        <v>19650</v>
      </c>
      <c r="P16" s="18" t="n">
        <v>2640</v>
      </c>
      <c r="Q16" s="17">
        <f>I16</f>
        <v/>
      </c>
      <c r="R16" s="16" t="inlineStr">
        <is>
          <t>Recent TOP / Strong Rental</t>
        </is>
      </c>
      <c r="S16" s="16" t="inlineStr">
        <is>
          <t>High Velocity (&lt; 20 days vacant) | Shuttle to Clementi MRT &amp; Jurong Lake District</t>
        </is>
      </c>
      <c r="T16" s="16" t="inlineStr">
        <is>
          <t>Pending Scheduling</t>
        </is>
      </c>
      <c r="U16" s="16" t="inlineStr">
        <is>
          <t>Jolin Toh</t>
        </is>
      </c>
      <c r="V16" s="16" t="inlineStr">
        <is>
          <t>https://www.99.co/singapore/sale/property/whistler-grand-condo-JNa979iif4oq76oTejyFjN</t>
        </is>
      </c>
      <c r="W16" s="16" t="inlineStr">
        <is>
          <t>https://www.99.co/singapore/sale/property/whistler-grand-condo-JNa979iif4oq76oTejyFjN</t>
        </is>
      </c>
      <c r="X16" s="16" t="inlineStr">
        <is>
          <t>Modern high-rise development with extensive facilities near Jurong Lake District.</t>
        </is>
      </c>
    </row>
    <row r="17">
      <c r="A17" s="10" t="inlineStr">
        <is>
          <t>Sherwood Towers (1-Bed, 527 sqft)</t>
        </is>
      </c>
      <c r="B17" s="4" t="inlineStr">
        <is>
          <t>D21 Beauty World / Bukit Timah</t>
        </is>
      </c>
      <c r="C17" s="4" t="n">
        <v>527</v>
      </c>
      <c r="D17" s="11" t="n">
        <v>900000</v>
      </c>
      <c r="E17" s="12">
        <f>D17/C17</f>
        <v/>
      </c>
      <c r="F17" s="11" t="n">
        <v>3400</v>
      </c>
      <c r="G17" s="13">
        <f>F17/C17</f>
        <v/>
      </c>
      <c r="H17" s="12" t="n">
        <v>240</v>
      </c>
      <c r="I17" s="11">
        <f>F17-H17</f>
        <v/>
      </c>
      <c r="J17" s="14">
        <f>(F17*12)/D17</f>
        <v/>
      </c>
      <c r="K17" s="15">
        <f>(I17*12)/D17</f>
        <v/>
      </c>
      <c r="L17" s="12">
        <f>D17*0.75</f>
        <v/>
      </c>
      <c r="M17" s="11">
        <f>D17*0.05</f>
        <v/>
      </c>
      <c r="N17" s="12">
        <f>D17*0.20</f>
        <v/>
      </c>
      <c r="O17" s="12" t="n">
        <v>21600</v>
      </c>
      <c r="P17" s="12" t="n">
        <v>2846</v>
      </c>
      <c r="Q17" s="11">
        <f>I17</f>
        <v/>
      </c>
      <c r="R17" s="4" t="inlineStr">
        <is>
          <t>Integrated Plaza / MRT Direct</t>
        </is>
      </c>
      <c r="S17" s="4" t="inlineStr">
        <is>
          <t>Ultra High Liquidity (&lt; 12 days vacant) | Integrated on Bukit Timah Plaza &amp; Beauty World MRT</t>
        </is>
      </c>
      <c r="T17" s="4" t="inlineStr">
        <is>
          <t>Pending Scheduling</t>
        </is>
      </c>
      <c r="U17" s="4" t="inlineStr">
        <is>
          <t>Jenny Wong</t>
        </is>
      </c>
      <c r="V17" s="4" t="inlineStr">
        <is>
          <t>https://www.99.co/singapore/sale/property/sherwood-towers-bukit-timah-plaza-condo-ifRu38TmvY2VCMWFxzgUxu</t>
        </is>
      </c>
      <c r="W17" s="4" t="inlineStr">
        <is>
          <t>https://www.99.co/singapore/sale/property/sherwood-towers-bukit-timah-plaza-condo-ifRu38TmvY2VCMWFxzgUxu</t>
        </is>
      </c>
      <c r="X17" s="4" t="inlineStr">
        <is>
          <t>Integrated on top of Bukit Timah Plaza &amp; FairPrice Finest. 3 mins to Beauty World MRT.</t>
        </is>
      </c>
    </row>
    <row r="18">
      <c r="A18" s="8" t="inlineStr">
        <is>
          <t>The Florence Residences (1-Bed, 474 sqft)</t>
        </is>
      </c>
      <c r="B18" s="16" t="inlineStr">
        <is>
          <t>D19 Kovan / Hougang</t>
        </is>
      </c>
      <c r="C18" s="16" t="n">
        <v>474</v>
      </c>
      <c r="D18" s="17" t="n">
        <v>950000</v>
      </c>
      <c r="E18" s="18">
        <f>D18/C18</f>
        <v/>
      </c>
      <c r="F18" s="17" t="n">
        <v>3400</v>
      </c>
      <c r="G18" s="19">
        <f>F18/C18</f>
        <v/>
      </c>
      <c r="H18" s="18" t="n">
        <v>220</v>
      </c>
      <c r="I18" s="17">
        <f>F18-H18</f>
        <v/>
      </c>
      <c r="J18" s="20">
        <f>(F18*12)/D18</f>
        <v/>
      </c>
      <c r="K18" s="21">
        <f>(I18*12)/D18</f>
        <v/>
      </c>
      <c r="L18" s="18">
        <f>D18*0.75</f>
        <v/>
      </c>
      <c r="M18" s="17">
        <f>D18*0.05</f>
        <v/>
      </c>
      <c r="N18" s="18">
        <f>D18*0.20</f>
        <v/>
      </c>
      <c r="O18" s="18" t="n">
        <v>23100</v>
      </c>
      <c r="P18" s="18" t="n">
        <v>3004</v>
      </c>
      <c r="Q18" s="17">
        <f>I18</f>
        <v/>
      </c>
      <c r="R18" s="16" t="inlineStr">
        <is>
          <t>Club Condo TOP 2023</t>
        </is>
      </c>
      <c r="S18" s="16" t="inlineStr">
        <is>
          <t>High Demand (&lt; 22 days vacant) | 128 Club Facilities | Kovan MRT</t>
        </is>
      </c>
      <c r="T18" s="16" t="inlineStr">
        <is>
          <t>Pending Scheduling</t>
        </is>
      </c>
      <c r="U18" s="16" t="inlineStr">
        <is>
          <t>Mun</t>
        </is>
      </c>
      <c r="V18" s="16" t="inlineStr">
        <is>
          <t>https://www.99.co/singapore/sale/property/the-florence-residences-condo-Hpfx2qhRcQtDPfRumKyJSB</t>
        </is>
      </c>
      <c r="W18" s="16" t="inlineStr">
        <is>
          <t>https://www.99.co/singapore/sale/property/the-florence-residences-condo-Hpfx2qhRcQtDPfRumKyJSB</t>
        </is>
      </c>
      <c r="X18" s="16" t="inlineStr">
        <is>
          <t>Club-condo concept with 128 facilities. Strong rental demand from suburban tech parks.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1" workbookViewId="0">
      <selection activeCell="A1" sqref="A1"/>
    </sheetView>
  </sheetViews>
  <sheetFormatPr baseColWidth="8" defaultRowHeight="15" outlineLevelCol="0"/>
  <cols>
    <col width="80" customWidth="1" min="1" max="1"/>
    <col width="29" customWidth="1" min="2" max="2"/>
    <col width="14" customWidth="1" min="3" max="3"/>
    <col width="12" customWidth="1" min="4" max="4"/>
    <col width="19" customWidth="1" min="5" max="5"/>
    <col width="12" customWidth="1" min="6" max="6"/>
    <col width="32" customWidth="1" min="7" max="7"/>
    <col width="17" customWidth="1" min="8" max="8"/>
    <col width="73" customWidth="1" min="9" max="9"/>
    <col width="60" customWidth="1" min="10" max="10"/>
  </cols>
  <sheetData>
    <row r="1">
      <c r="A1" s="1" t="inlineStr">
        <is>
          <t>FILTERED OUT / REJECTED PROPERTIES</t>
        </is>
      </c>
    </row>
    <row r="2">
      <c r="A2" s="2" t="inlineStr">
        <is>
          <t>Listings exceeding budget cap (S$1M) or failing rental threshold (S$3,250/mo)</t>
        </is>
      </c>
    </row>
    <row r="3"/>
    <row r="4" ht="24" customHeight="1">
      <c r="A4" s="22" t="inlineStr">
        <is>
          <t>Property Name</t>
        </is>
      </c>
      <c r="B4" s="22" t="inlineStr">
        <is>
          <t>District</t>
        </is>
      </c>
      <c r="C4" s="22" t="inlineStr">
        <is>
          <t>Size (sqft)</t>
        </is>
      </c>
      <c r="D4" s="22" t="inlineStr">
        <is>
          <t>Price ($)</t>
        </is>
      </c>
      <c r="E4" s="22" t="inlineStr">
        <is>
          <t>Monthly Rent ($)</t>
        </is>
      </c>
      <c r="F4" s="22" t="inlineStr">
        <is>
          <t>Net Yield</t>
        </is>
      </c>
      <c r="G4" s="22" t="inlineStr">
        <is>
          <t>Rejection Reason</t>
        </is>
      </c>
      <c r="H4" s="22" t="inlineStr">
        <is>
          <t>Agent Name</t>
        </is>
      </c>
      <c r="I4" s="22" t="inlineStr">
        <is>
          <t>Listing URL</t>
        </is>
      </c>
      <c r="J4" s="22" t="inlineStr">
        <is>
          <t>Comments &amp; Feedback</t>
        </is>
      </c>
    </row>
    <row r="5">
      <c r="A5" s="10" t="inlineStr">
        <is>
          <t>Parc Esta (420 sqft)</t>
        </is>
      </c>
      <c r="B5" s="4" t="inlineStr">
        <is>
          <t>D14 Eunos / Geylang</t>
        </is>
      </c>
      <c r="C5" s="4" t="n">
        <v>420</v>
      </c>
      <c r="D5" s="11" t="n">
        <v>935000</v>
      </c>
      <c r="E5" s="11" t="n">
        <v>3200</v>
      </c>
      <c r="F5" s="4" t="inlineStr">
        <is>
          <t>3.85%</t>
        </is>
      </c>
      <c r="G5" s="10" t="inlineStr">
        <is>
          <t>REJECTED (Rent &lt; $3,250)</t>
        </is>
      </c>
      <c r="H5" s="4" t="inlineStr">
        <is>
          <t>Daphne Phua</t>
        </is>
      </c>
      <c r="I5" s="4" t="inlineStr">
        <is>
          <t>https://www.propertyguru.com.sg/listing/for-sale-parc-esta-24267454</t>
        </is>
      </c>
      <c r="J5" s="4" t="inlineStr">
        <is>
          <t>Fails monthly rental target ($3,200 vs $3,250 threshold).</t>
        </is>
      </c>
    </row>
    <row r="6">
      <c r="A6" s="10" t="inlineStr">
        <is>
          <t>Echelon (452 sqft)</t>
        </is>
      </c>
      <c r="B6" s="4" t="inlineStr">
        <is>
          <t>D03 Redhill / Alexandra</t>
        </is>
      </c>
      <c r="C6" s="4" t="n">
        <v>452</v>
      </c>
      <c r="D6" s="11" t="n">
        <v>1028000</v>
      </c>
      <c r="E6" s="11" t="n">
        <v>3800</v>
      </c>
      <c r="F6" s="4" t="inlineStr">
        <is>
          <t>4.10%</t>
        </is>
      </c>
      <c r="G6" s="10" t="inlineStr">
        <is>
          <t>REJECTED (Price &gt; $1,000,000)</t>
        </is>
      </c>
      <c r="H6" s="4" t="inlineStr">
        <is>
          <t>Jeremy Toh</t>
        </is>
      </c>
      <c r="I6" s="4" t="inlineStr">
        <is>
          <t>https://www.propertyguru.com.sg/listing/for-sale-echelon-60109509</t>
        </is>
      </c>
      <c r="J6" s="4" t="inlineStr">
        <is>
          <t>Exceeds $1,000,000 budget cap ($1,028,000).</t>
        </is>
      </c>
    </row>
    <row r="7">
      <c r="A7" s="10" t="inlineStr">
        <is>
          <t>V on Shenton (452 sqft)</t>
        </is>
      </c>
      <c r="B7" s="4" t="inlineStr">
        <is>
          <t>D01 Tanjong Pagar / Marina</t>
        </is>
      </c>
      <c r="C7" s="4" t="n">
        <v>452</v>
      </c>
      <c r="D7" s="11" t="n">
        <v>1100000</v>
      </c>
      <c r="E7" s="11" t="n">
        <v>3800</v>
      </c>
      <c r="F7" s="4" t="inlineStr">
        <is>
          <t>3.75%</t>
        </is>
      </c>
      <c r="G7" s="10" t="inlineStr">
        <is>
          <t>REJECTED (Price &gt; $1,000,000)</t>
        </is>
      </c>
      <c r="H7" s="4" t="inlineStr">
        <is>
          <t>Serene / Felix</t>
        </is>
      </c>
      <c r="I7" s="4" t="inlineStr">
        <is>
          <t>https://www.propertyguru.com.sg/listing/for-sale-v-on-shenton-23065565</t>
        </is>
      </c>
      <c r="J7" s="4" t="inlineStr">
        <is>
          <t>Exceeds $1,000,000 budget cap ($1,100,000).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2026-09-13T04:12:29Z</dcterms:created>
  <dcterms:modified xsi:type="dcterms:W3CDTF">2026-09-13T04:12:29Z</dcterms:modified>
</cp:coreProperties>
</file>